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>
    <definedName name="_xlnm.Print_Area" localSheetId="0">'Лист1'!$A$1:$H$54</definedName>
  </definedNames>
  <calcPr fullCalcOnLoad="1"/>
</workbook>
</file>

<file path=xl/sharedStrings.xml><?xml version="1.0" encoding="utf-8"?>
<sst xmlns="http://schemas.openxmlformats.org/spreadsheetml/2006/main" count="100" uniqueCount="74">
  <si>
    <t>Размеры субсидий</t>
  </si>
  <si>
    <t>Наименование культур</t>
  </si>
  <si>
    <t>Единица         измерения</t>
  </si>
  <si>
    <t>из бюджета ЧР</t>
  </si>
  <si>
    <t>из бюджета РФ</t>
  </si>
  <si>
    <t>Семена зерновых</t>
  </si>
  <si>
    <t>Семена зернобовых</t>
  </si>
  <si>
    <t>Семена картофеля</t>
  </si>
  <si>
    <t xml:space="preserve">Семена мн.бобовых трав </t>
  </si>
  <si>
    <t>Семена корм. бобов</t>
  </si>
  <si>
    <t>Семена сои</t>
  </si>
  <si>
    <t>Семена льна-долгунца, конопли</t>
  </si>
  <si>
    <t>Саженцы хмеля</t>
  </si>
  <si>
    <t>тыс.штук</t>
  </si>
  <si>
    <t xml:space="preserve">Семена мн. злаковых трав </t>
  </si>
  <si>
    <t>Семена рапса</t>
  </si>
  <si>
    <t>Семена сахарной свеклы (F1)</t>
  </si>
  <si>
    <t>Семена кукурузы (F1)</t>
  </si>
  <si>
    <t>Итого, рублей</t>
  </si>
  <si>
    <t xml:space="preserve">Ставки субсидий </t>
  </si>
  <si>
    <t>рублей на 1 га удобренной площади</t>
  </si>
  <si>
    <t>Сельскохозяйственная культура</t>
  </si>
  <si>
    <t>Федеральный бюджет</t>
  </si>
  <si>
    <t>Республиканский бюджет Чувашской Республики</t>
  </si>
  <si>
    <t>Условие</t>
  </si>
  <si>
    <t>пшеница (яровая, озимая), ячмень, кукуруза на зерно</t>
  </si>
  <si>
    <t>30% от средств федерального бюджета</t>
  </si>
  <si>
    <t>внесение не менее 40 кг в д.в.</t>
  </si>
  <si>
    <t>соя</t>
  </si>
  <si>
    <t xml:space="preserve">30% от средств федерального бюджета </t>
  </si>
  <si>
    <t>внесение не менее 60 кг в д.в.</t>
  </si>
  <si>
    <t>сахарная свекла</t>
  </si>
  <si>
    <t>внесение не менее 130 кг в д.в.</t>
  </si>
  <si>
    <t>кормовые культуры</t>
  </si>
  <si>
    <t>внесение не менее 30 кг в д.в.</t>
  </si>
  <si>
    <t>картофель</t>
  </si>
  <si>
    <t>внесение не менее 160 кг в д.в.</t>
  </si>
  <si>
    <t>хмель</t>
  </si>
  <si>
    <t>внесение не менее 200 кг в д.в.</t>
  </si>
  <si>
    <t>зерновые и зернобобовые культуры</t>
  </si>
  <si>
    <t>внесение не менее 20 кг в д.в.</t>
  </si>
  <si>
    <t>* Средняя рыночная стоимость семян</t>
  </si>
  <si>
    <t>Всего</t>
  </si>
  <si>
    <t>Средние расходы на удобрения</t>
  </si>
  <si>
    <t>В % к средней рыночной цене</t>
  </si>
  <si>
    <r>
      <t xml:space="preserve">8900 </t>
    </r>
    <r>
      <rPr>
        <sz val="7"/>
        <rFont val="Arial Cyr"/>
        <family val="0"/>
      </rPr>
      <t>(колосовые)</t>
    </r>
    <r>
      <rPr>
        <sz val="10"/>
        <rFont val="Arial Cyr"/>
        <family val="0"/>
      </rPr>
      <t xml:space="preserve">/
11700 </t>
    </r>
    <r>
      <rPr>
        <sz val="7"/>
        <rFont val="Arial Cyr"/>
        <family val="0"/>
      </rPr>
      <t>(крупяные)</t>
    </r>
  </si>
  <si>
    <r>
      <t xml:space="preserve">3700 </t>
    </r>
    <r>
      <rPr>
        <sz val="7"/>
        <rFont val="Arial Cyr"/>
        <family val="0"/>
      </rPr>
      <t>(колосовые)</t>
    </r>
    <r>
      <rPr>
        <sz val="10"/>
        <rFont val="Arial Cyr"/>
        <family val="0"/>
      </rPr>
      <t xml:space="preserve">/
6500 </t>
    </r>
    <r>
      <rPr>
        <sz val="7"/>
        <rFont val="Arial Cyr"/>
        <family val="0"/>
      </rPr>
      <t>(крупяные)</t>
    </r>
  </si>
  <si>
    <t>Ставка субсидии за
единицу измерения, руб.</t>
  </si>
  <si>
    <t>тыс.рублей</t>
  </si>
  <si>
    <t xml:space="preserve">Ставки субсидии </t>
  </si>
  <si>
    <t>на приобретение средств защиты растений</t>
  </si>
  <si>
    <t>30% от затрат</t>
  </si>
  <si>
    <t>все сельскохозяйственные культуры</t>
  </si>
  <si>
    <t>рапс</t>
  </si>
  <si>
    <t>530 рублей на 1 га</t>
  </si>
  <si>
    <t>Затраты на приобретение пестицидов не менее 3300 рублей на га без учета НДС</t>
  </si>
  <si>
    <t>на приобретение минеральных удобрений в 2012 году,</t>
  </si>
  <si>
    <t>(63,9 рублей)</t>
  </si>
  <si>
    <t>(92,7 рублей)</t>
  </si>
  <si>
    <t>(297,3 рублей)</t>
  </si>
  <si>
    <t>овощные культуры</t>
  </si>
  <si>
    <t>(223,2 рублей)</t>
  </si>
  <si>
    <t>(60,0 рублей)</t>
  </si>
  <si>
    <t>768 рублей на 1 га</t>
  </si>
  <si>
    <t>Семена овощных и бахчевых культур</t>
  </si>
  <si>
    <t>из бюджета ЧР,%*</t>
  </si>
  <si>
    <t>30%*</t>
  </si>
  <si>
    <t>153000 (за тонну)
810 (за посев.ед.)</t>
  </si>
  <si>
    <t>Семена кукурузы 
(родительские формы F1)</t>
  </si>
  <si>
    <t>Ставка субсидии за единицу измерения, руб.</t>
  </si>
  <si>
    <t>тонна</t>
  </si>
  <si>
    <t>тыс.рублей,
тонна</t>
  </si>
  <si>
    <t>тыс.рублей,
тонна,
посевная единица</t>
  </si>
  <si>
    <t>на приобретение элитных семян и посадочного материала по группам культур в 2012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</si>
</sst>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9" fontId="4" fillId="0" borderId="10" xfId="55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0" fillId="0" borderId="10" xfId="5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view="pageBreakPreview" zoomScale="80" zoomScaleSheetLayoutView="80" zoomScalePageLayoutView="0" workbookViewId="0" topLeftCell="A1">
      <selection activeCell="B16" sqref="B16:F16"/>
    </sheetView>
  </sheetViews>
  <sheetFormatPr defaultColWidth="9.00390625" defaultRowHeight="12.75"/>
  <cols>
    <col min="2" max="2" width="29.125" style="0" bestFit="1" customWidth="1"/>
    <col min="3" max="3" width="14.25390625" style="0" customWidth="1"/>
    <col min="4" max="4" width="17.375" style="0" customWidth="1"/>
    <col min="5" max="5" width="21.375" style="0" customWidth="1"/>
    <col min="6" max="6" width="15.375" style="0" customWidth="1"/>
    <col min="7" max="7" width="13.00390625" style="0" customWidth="1"/>
    <col min="8" max="8" width="19.375" style="0" customWidth="1"/>
    <col min="9" max="9" width="0" style="0" hidden="1" customWidth="1"/>
    <col min="10" max="10" width="19.875" style="0" customWidth="1"/>
  </cols>
  <sheetData>
    <row r="1" spans="3:8" ht="12.75">
      <c r="C1" s="23"/>
      <c r="D1" s="6" t="s">
        <v>0</v>
      </c>
      <c r="E1" s="6"/>
      <c r="F1" s="23"/>
      <c r="G1" s="23"/>
      <c r="H1" s="23"/>
    </row>
    <row r="2" spans="2:8" ht="12.75">
      <c r="B2" s="34" t="s">
        <v>73</v>
      </c>
      <c r="C2" s="34"/>
      <c r="D2" s="34"/>
      <c r="E2" s="34"/>
      <c r="F2" s="34"/>
      <c r="G2" s="24"/>
      <c r="H2" s="24"/>
    </row>
    <row r="4" spans="2:8" ht="34.5" customHeight="1">
      <c r="B4" s="39" t="s">
        <v>1</v>
      </c>
      <c r="C4" s="39" t="s">
        <v>2</v>
      </c>
      <c r="D4" s="39" t="s">
        <v>47</v>
      </c>
      <c r="E4" s="39"/>
      <c r="F4" s="39" t="s">
        <v>18</v>
      </c>
      <c r="G4" s="32"/>
      <c r="H4" s="33"/>
    </row>
    <row r="5" spans="2:8" ht="12.75">
      <c r="B5" s="39"/>
      <c r="C5" s="39"/>
      <c r="D5" s="1" t="s">
        <v>3</v>
      </c>
      <c r="E5" s="1" t="s">
        <v>4</v>
      </c>
      <c r="F5" s="39"/>
      <c r="G5" s="32"/>
      <c r="H5" s="33"/>
    </row>
    <row r="6" spans="2:8" ht="28.5" customHeight="1">
      <c r="B6" s="25" t="s">
        <v>5</v>
      </c>
      <c r="C6" s="4" t="s">
        <v>70</v>
      </c>
      <c r="D6" s="4">
        <v>5200</v>
      </c>
      <c r="E6" s="1" t="s">
        <v>46</v>
      </c>
      <c r="F6" s="1" t="s">
        <v>45</v>
      </c>
      <c r="G6" s="32"/>
      <c r="H6" s="33"/>
    </row>
    <row r="7" spans="2:8" ht="12.75">
      <c r="B7" s="25" t="s">
        <v>6</v>
      </c>
      <c r="C7" s="4" t="s">
        <v>70</v>
      </c>
      <c r="D7" s="4">
        <v>6350</v>
      </c>
      <c r="E7" s="4">
        <v>5800</v>
      </c>
      <c r="F7" s="4">
        <f>D7+E7</f>
        <v>12150</v>
      </c>
      <c r="G7" s="32"/>
      <c r="H7" s="33"/>
    </row>
    <row r="8" spans="2:8" ht="12.75">
      <c r="B8" s="25" t="s">
        <v>7</v>
      </c>
      <c r="C8" s="4" t="s">
        <v>70</v>
      </c>
      <c r="D8" s="4">
        <v>6630</v>
      </c>
      <c r="E8" s="4">
        <v>6750</v>
      </c>
      <c r="F8" s="4">
        <f aca="true" t="shared" si="0" ref="F8:F13">D8+E8</f>
        <v>13380</v>
      </c>
      <c r="G8" s="32"/>
      <c r="H8" s="33"/>
    </row>
    <row r="9" spans="2:8" ht="12.75">
      <c r="B9" s="25" t="s">
        <v>8</v>
      </c>
      <c r="C9" s="4" t="s">
        <v>70</v>
      </c>
      <c r="D9" s="4">
        <v>34350</v>
      </c>
      <c r="E9" s="4">
        <v>54000</v>
      </c>
      <c r="F9" s="4">
        <f t="shared" si="0"/>
        <v>88350</v>
      </c>
      <c r="G9" s="32"/>
      <c r="H9" s="33"/>
    </row>
    <row r="10" spans="2:8" ht="12.75">
      <c r="B10" s="25" t="s">
        <v>9</v>
      </c>
      <c r="C10" s="4" t="s">
        <v>70</v>
      </c>
      <c r="D10" s="4">
        <v>10600</v>
      </c>
      <c r="E10" s="4">
        <v>5800</v>
      </c>
      <c r="F10" s="4">
        <f t="shared" si="0"/>
        <v>16400</v>
      </c>
      <c r="G10" s="32"/>
      <c r="H10" s="33"/>
    </row>
    <row r="11" spans="2:8" ht="12.75">
      <c r="B11" s="25" t="s">
        <v>10</v>
      </c>
      <c r="C11" s="4" t="s">
        <v>70</v>
      </c>
      <c r="D11" s="4">
        <v>10000</v>
      </c>
      <c r="E11" s="27">
        <v>9000</v>
      </c>
      <c r="F11" s="4">
        <f t="shared" si="0"/>
        <v>19000</v>
      </c>
      <c r="G11" s="32"/>
      <c r="H11" s="33"/>
    </row>
    <row r="12" spans="2:8" ht="23.25" customHeight="1">
      <c r="B12" s="26" t="s">
        <v>11</v>
      </c>
      <c r="C12" s="4" t="s">
        <v>70</v>
      </c>
      <c r="D12" s="4"/>
      <c r="E12" s="4">
        <v>16000</v>
      </c>
      <c r="F12" s="4">
        <f t="shared" si="0"/>
        <v>16000</v>
      </c>
      <c r="G12" s="32"/>
      <c r="H12" s="33"/>
    </row>
    <row r="13" spans="2:8" ht="12.75">
      <c r="B13" s="25" t="s">
        <v>12</v>
      </c>
      <c r="C13" s="4" t="s">
        <v>13</v>
      </c>
      <c r="D13" s="4">
        <v>2350</v>
      </c>
      <c r="E13" s="4"/>
      <c r="F13" s="4">
        <f t="shared" si="0"/>
        <v>2350</v>
      </c>
      <c r="G13" s="32"/>
      <c r="H13" s="33"/>
    </row>
    <row r="14" spans="2:6" ht="12.75">
      <c r="B14" s="2"/>
      <c r="C14" s="3"/>
      <c r="D14" s="3"/>
      <c r="E14" s="3"/>
      <c r="F14" s="3"/>
    </row>
    <row r="15" spans="3:8" ht="12.75">
      <c r="C15" s="21"/>
      <c r="D15" s="7" t="s">
        <v>0</v>
      </c>
      <c r="E15" s="7"/>
      <c r="F15" s="21"/>
      <c r="G15" s="21"/>
      <c r="H15" s="21"/>
    </row>
    <row r="16" spans="2:8" ht="12.75">
      <c r="B16" s="41" t="s">
        <v>73</v>
      </c>
      <c r="C16" s="41"/>
      <c r="D16" s="41"/>
      <c r="E16" s="41"/>
      <c r="F16" s="41"/>
      <c r="G16" s="3"/>
      <c r="H16" s="22"/>
    </row>
    <row r="17" spans="2:6" ht="12.75">
      <c r="B17" s="2"/>
      <c r="C17" s="2"/>
      <c r="D17" s="2"/>
      <c r="E17" s="2"/>
      <c r="F17" s="2"/>
    </row>
    <row r="18" spans="2:7" ht="32.25" customHeight="1">
      <c r="B18" s="39" t="s">
        <v>1</v>
      </c>
      <c r="C18" s="39" t="s">
        <v>2</v>
      </c>
      <c r="D18" s="42" t="s">
        <v>69</v>
      </c>
      <c r="E18" s="42"/>
      <c r="F18" s="32"/>
      <c r="G18" s="33"/>
    </row>
    <row r="19" spans="2:7" ht="12.75">
      <c r="B19" s="39"/>
      <c r="C19" s="39"/>
      <c r="D19" s="28" t="s">
        <v>65</v>
      </c>
      <c r="E19" s="28" t="s">
        <v>4</v>
      </c>
      <c r="F19" s="32"/>
      <c r="G19" s="33"/>
    </row>
    <row r="20" spans="2:7" ht="12.75" customHeight="1">
      <c r="B20" s="25" t="s">
        <v>14</v>
      </c>
      <c r="C20" s="1" t="s">
        <v>48</v>
      </c>
      <c r="D20" s="29">
        <v>0.3</v>
      </c>
      <c r="E20" s="27"/>
      <c r="F20" s="32"/>
      <c r="G20" s="33"/>
    </row>
    <row r="21" spans="2:7" ht="28.5" customHeight="1">
      <c r="B21" s="26" t="s">
        <v>64</v>
      </c>
      <c r="C21" s="1" t="s">
        <v>48</v>
      </c>
      <c r="D21" s="29">
        <v>0.2</v>
      </c>
      <c r="E21" s="29" t="s">
        <v>66</v>
      </c>
      <c r="F21" s="32"/>
      <c r="G21" s="33"/>
    </row>
    <row r="22" spans="2:7" ht="25.5">
      <c r="B22" s="25" t="s">
        <v>15</v>
      </c>
      <c r="C22" s="1" t="s">
        <v>71</v>
      </c>
      <c r="D22" s="29">
        <v>0.3</v>
      </c>
      <c r="E22" s="27">
        <v>17000</v>
      </c>
      <c r="F22" s="32"/>
      <c r="G22" s="33"/>
    </row>
    <row r="23" spans="2:7" ht="51">
      <c r="B23" s="25" t="s">
        <v>16</v>
      </c>
      <c r="C23" s="1" t="s">
        <v>72</v>
      </c>
      <c r="D23" s="29">
        <v>0.3</v>
      </c>
      <c r="E23" s="28" t="s">
        <v>67</v>
      </c>
      <c r="F23" s="32"/>
      <c r="G23" s="33"/>
    </row>
    <row r="24" spans="2:7" ht="25.5">
      <c r="B24" s="25" t="s">
        <v>17</v>
      </c>
      <c r="C24" s="1" t="s">
        <v>71</v>
      </c>
      <c r="D24" s="29">
        <v>0.3</v>
      </c>
      <c r="E24" s="27">
        <v>8010</v>
      </c>
      <c r="F24" s="32"/>
      <c r="G24" s="33"/>
    </row>
    <row r="25" spans="2:7" ht="28.5" customHeight="1">
      <c r="B25" s="26" t="s">
        <v>68</v>
      </c>
      <c r="C25" s="1" t="s">
        <v>70</v>
      </c>
      <c r="D25" s="29"/>
      <c r="E25" s="27">
        <v>88000</v>
      </c>
      <c r="F25" s="32"/>
      <c r="G25" s="33"/>
    </row>
    <row r="26" spans="2:8" ht="12.75">
      <c r="B26" s="40" t="s">
        <v>41</v>
      </c>
      <c r="C26" s="40"/>
      <c r="D26" s="40"/>
      <c r="E26" s="40"/>
      <c r="H26" s="5"/>
    </row>
    <row r="28" spans="3:9" ht="12.75">
      <c r="C28" s="18"/>
      <c r="D28" s="18"/>
      <c r="E28" s="19" t="s">
        <v>19</v>
      </c>
      <c r="F28" s="18"/>
      <c r="G28" s="18"/>
      <c r="H28" s="18"/>
      <c r="I28" s="18"/>
    </row>
    <row r="29" spans="3:9" ht="12.75" customHeight="1">
      <c r="C29" s="18"/>
      <c r="D29" s="18"/>
      <c r="E29" s="20" t="s">
        <v>56</v>
      </c>
      <c r="F29" s="18"/>
      <c r="G29" s="18"/>
      <c r="H29" s="18"/>
      <c r="I29" s="18"/>
    </row>
    <row r="30" spans="3:9" ht="12.75" customHeight="1">
      <c r="C30" s="18"/>
      <c r="D30" s="18"/>
      <c r="E30" s="20" t="s">
        <v>20</v>
      </c>
      <c r="F30" s="18"/>
      <c r="G30" s="18"/>
      <c r="H30" s="18"/>
      <c r="I30" s="18"/>
    </row>
    <row r="31" spans="2:9" ht="12.75">
      <c r="B31" s="37"/>
      <c r="C31" s="37"/>
      <c r="D31" s="37"/>
      <c r="E31" s="37"/>
      <c r="F31" s="37"/>
      <c r="G31" s="37"/>
      <c r="H31" s="37"/>
      <c r="I31" s="37"/>
    </row>
    <row r="32" spans="2:10" ht="55.5" customHeight="1">
      <c r="B32" s="8" t="s">
        <v>21</v>
      </c>
      <c r="C32" s="8" t="s">
        <v>22</v>
      </c>
      <c r="D32" s="8" t="s">
        <v>23</v>
      </c>
      <c r="E32" s="8" t="s">
        <v>42</v>
      </c>
      <c r="F32" s="9" t="s">
        <v>43</v>
      </c>
      <c r="G32" s="8" t="s">
        <v>44</v>
      </c>
      <c r="H32" s="8" t="s">
        <v>24</v>
      </c>
      <c r="I32" s="31"/>
      <c r="J32" s="30"/>
    </row>
    <row r="33" spans="2:10" ht="38.25">
      <c r="B33" s="38" t="s">
        <v>25</v>
      </c>
      <c r="C33" s="43">
        <v>213</v>
      </c>
      <c r="D33" s="11" t="s">
        <v>26</v>
      </c>
      <c r="E33" s="12">
        <f>C33*1.3</f>
        <v>276.90000000000003</v>
      </c>
      <c r="F33" s="12">
        <f>40/0.344*10</f>
        <v>1162.7906976744187</v>
      </c>
      <c r="G33" s="13">
        <f>E33/F33</f>
        <v>0.238134</v>
      </c>
      <c r="H33" s="44" t="s">
        <v>27</v>
      </c>
      <c r="I33" s="31"/>
      <c r="J33" s="36"/>
    </row>
    <row r="34" spans="2:10" ht="12.75">
      <c r="B34" s="38"/>
      <c r="C34" s="43"/>
      <c r="D34" s="11" t="s">
        <v>57</v>
      </c>
      <c r="E34" s="12"/>
      <c r="F34" s="12"/>
      <c r="G34" s="13"/>
      <c r="H34" s="44"/>
      <c r="I34" s="31"/>
      <c r="J34" s="36"/>
    </row>
    <row r="35" spans="2:10" ht="42.75" customHeight="1">
      <c r="B35" s="38" t="s">
        <v>28</v>
      </c>
      <c r="C35" s="43">
        <v>309</v>
      </c>
      <c r="D35" s="11" t="s">
        <v>29</v>
      </c>
      <c r="E35" s="12">
        <f>C35*1.3</f>
        <v>401.7</v>
      </c>
      <c r="F35" s="12">
        <f>60/0.344*10</f>
        <v>1744.186046511628</v>
      </c>
      <c r="G35" s="13">
        <f>E35/F35</f>
        <v>0.23030799999999996</v>
      </c>
      <c r="H35" s="44" t="s">
        <v>30</v>
      </c>
      <c r="I35" s="31"/>
      <c r="J35" s="36"/>
    </row>
    <row r="36" spans="2:10" ht="13.5" customHeight="1">
      <c r="B36" s="38"/>
      <c r="C36" s="43"/>
      <c r="D36" s="11" t="s">
        <v>58</v>
      </c>
      <c r="E36" s="12"/>
      <c r="F36" s="12"/>
      <c r="G36" s="13"/>
      <c r="H36" s="44"/>
      <c r="I36" s="31"/>
      <c r="J36" s="36"/>
    </row>
    <row r="37" spans="2:10" ht="41.25" customHeight="1">
      <c r="B37" s="38" t="s">
        <v>31</v>
      </c>
      <c r="C37" s="43">
        <v>991</v>
      </c>
      <c r="D37" s="11" t="s">
        <v>26</v>
      </c>
      <c r="E37" s="12">
        <f>C37*1.3</f>
        <v>1288.3</v>
      </c>
      <c r="F37" s="12">
        <f>130/0.48*16</f>
        <v>4333.333333333334</v>
      </c>
      <c r="G37" s="13">
        <f>E37/F37</f>
        <v>0.29729999999999995</v>
      </c>
      <c r="H37" s="44" t="s">
        <v>32</v>
      </c>
      <c r="I37" s="31"/>
      <c r="J37" s="36"/>
    </row>
    <row r="38" spans="2:10" ht="17.25" customHeight="1">
      <c r="B38" s="38"/>
      <c r="C38" s="43"/>
      <c r="D38" s="11" t="s">
        <v>59</v>
      </c>
      <c r="E38" s="12"/>
      <c r="F38" s="12"/>
      <c r="G38" s="13"/>
      <c r="H38" s="44"/>
      <c r="I38" s="31"/>
      <c r="J38" s="36"/>
    </row>
    <row r="39" spans="2:10" ht="38.25">
      <c r="B39" s="38" t="s">
        <v>60</v>
      </c>
      <c r="C39" s="43">
        <v>744</v>
      </c>
      <c r="D39" s="11" t="s">
        <v>26</v>
      </c>
      <c r="E39" s="12">
        <f>C39*1.3</f>
        <v>967.2</v>
      </c>
      <c r="F39" s="12">
        <f>60/0.48*18</f>
        <v>2250</v>
      </c>
      <c r="G39" s="13">
        <f>E39/F39</f>
        <v>0.4298666666666667</v>
      </c>
      <c r="H39" s="44" t="s">
        <v>30</v>
      </c>
      <c r="I39" s="31"/>
      <c r="J39" s="36"/>
    </row>
    <row r="40" spans="2:10" ht="12.75">
      <c r="B40" s="38"/>
      <c r="C40" s="43"/>
      <c r="D40" s="11" t="s">
        <v>61</v>
      </c>
      <c r="E40" s="12"/>
      <c r="F40" s="12"/>
      <c r="G40" s="13"/>
      <c r="H40" s="44"/>
      <c r="I40" s="31"/>
      <c r="J40" s="36"/>
    </row>
    <row r="41" spans="2:10" ht="38.25">
      <c r="B41" s="38" t="s">
        <v>33</v>
      </c>
      <c r="C41" s="43">
        <v>200</v>
      </c>
      <c r="D41" s="11" t="s">
        <v>26</v>
      </c>
      <c r="E41" s="12">
        <f>C41*1.3</f>
        <v>260</v>
      </c>
      <c r="F41" s="12">
        <f>30/0.48*18</f>
        <v>1125</v>
      </c>
      <c r="G41" s="13">
        <f>E41/F41</f>
        <v>0.2311111111111111</v>
      </c>
      <c r="H41" s="44" t="s">
        <v>34</v>
      </c>
      <c r="I41" s="31"/>
      <c r="J41" s="36"/>
    </row>
    <row r="42" spans="2:10" ht="13.5" customHeight="1">
      <c r="B42" s="38"/>
      <c r="C42" s="43"/>
      <c r="D42" s="11" t="s">
        <v>62</v>
      </c>
      <c r="E42" s="12"/>
      <c r="F42" s="12"/>
      <c r="G42" s="13"/>
      <c r="H42" s="44"/>
      <c r="I42" s="31"/>
      <c r="J42" s="36"/>
    </row>
    <row r="43" spans="2:10" ht="29.25" customHeight="1">
      <c r="B43" s="10" t="s">
        <v>35</v>
      </c>
      <c r="C43" s="11"/>
      <c r="D43" s="11">
        <v>1500</v>
      </c>
      <c r="E43" s="12">
        <f>D43</f>
        <v>1500</v>
      </c>
      <c r="F43" s="12">
        <f>160/0.48*16</f>
        <v>5333.333333333334</v>
      </c>
      <c r="G43" s="13">
        <f>E43/F43</f>
        <v>0.28124999999999994</v>
      </c>
      <c r="H43" s="11" t="s">
        <v>36</v>
      </c>
      <c r="I43" s="31"/>
      <c r="J43" s="36"/>
    </row>
    <row r="44" spans="2:10" ht="27.75" customHeight="1">
      <c r="B44" s="10" t="s">
        <v>37</v>
      </c>
      <c r="C44" s="11"/>
      <c r="D44" s="11">
        <v>1500</v>
      </c>
      <c r="E44" s="12">
        <f>D44</f>
        <v>1500</v>
      </c>
      <c r="F44" s="12">
        <f>200/0.48*16</f>
        <v>6666.666666666667</v>
      </c>
      <c r="G44" s="13">
        <f>E44/F44</f>
        <v>0.22499999999999998</v>
      </c>
      <c r="H44" s="11" t="s">
        <v>38</v>
      </c>
      <c r="I44" s="31"/>
      <c r="J44" s="36"/>
    </row>
    <row r="45" spans="2:10" ht="29.25" customHeight="1">
      <c r="B45" s="10" t="s">
        <v>39</v>
      </c>
      <c r="C45" s="11"/>
      <c r="D45" s="11">
        <v>100</v>
      </c>
      <c r="E45" s="12">
        <f>D45</f>
        <v>100</v>
      </c>
      <c r="F45" s="12">
        <f>20/0.344*10</f>
        <v>581.3953488372093</v>
      </c>
      <c r="G45" s="13">
        <f>E45/F45</f>
        <v>0.172</v>
      </c>
      <c r="H45" s="11" t="s">
        <v>40</v>
      </c>
      <c r="I45" s="31"/>
      <c r="J45" s="36"/>
    </row>
    <row r="48" spans="4:5" ht="12.75">
      <c r="D48" s="6" t="s">
        <v>49</v>
      </c>
      <c r="E48" s="6"/>
    </row>
    <row r="49" spans="2:6" ht="12.75">
      <c r="B49" s="35" t="s">
        <v>50</v>
      </c>
      <c r="C49" s="35"/>
      <c r="D49" s="35"/>
      <c r="E49" s="35"/>
      <c r="F49" s="35"/>
    </row>
    <row r="50" ht="12.75">
      <c r="F50" s="14"/>
    </row>
    <row r="51" spans="2:10" ht="55.5" customHeight="1">
      <c r="B51" s="8" t="s">
        <v>21</v>
      </c>
      <c r="C51" s="8" t="s">
        <v>22</v>
      </c>
      <c r="D51" s="8" t="s">
        <v>23</v>
      </c>
      <c r="E51" s="8" t="s">
        <v>42</v>
      </c>
      <c r="F51" s="8" t="s">
        <v>24</v>
      </c>
      <c r="G51" s="46"/>
      <c r="H51" s="46"/>
      <c r="I51" s="46"/>
      <c r="J51" s="46"/>
    </row>
    <row r="52" spans="2:10" s="15" customFormat="1" ht="25.5">
      <c r="B52" s="16" t="s">
        <v>52</v>
      </c>
      <c r="C52" s="17"/>
      <c r="D52" s="17" t="s">
        <v>51</v>
      </c>
      <c r="E52" s="17"/>
      <c r="F52" s="17"/>
      <c r="G52" s="45"/>
      <c r="H52" s="45"/>
      <c r="I52" s="45"/>
      <c r="J52" s="45"/>
    </row>
    <row r="53" spans="2:10" s="15" customFormat="1" ht="42" customHeight="1">
      <c r="B53" s="16" t="s">
        <v>53</v>
      </c>
      <c r="C53" s="17" t="s">
        <v>54</v>
      </c>
      <c r="D53" s="11" t="s">
        <v>26</v>
      </c>
      <c r="E53" s="17">
        <v>689</v>
      </c>
      <c r="F53" s="17"/>
      <c r="G53" s="45"/>
      <c r="H53" s="45"/>
      <c r="I53" s="45"/>
      <c r="J53" s="45"/>
    </row>
    <row r="54" spans="2:10" s="15" customFormat="1" ht="83.25" customHeight="1">
      <c r="B54" s="16" t="s">
        <v>31</v>
      </c>
      <c r="C54" s="17" t="s">
        <v>63</v>
      </c>
      <c r="D54" s="11" t="s">
        <v>26</v>
      </c>
      <c r="E54" s="17">
        <v>998.4</v>
      </c>
      <c r="F54" s="17" t="s">
        <v>55</v>
      </c>
      <c r="G54" s="45"/>
      <c r="H54" s="45"/>
      <c r="I54" s="45"/>
      <c r="J54" s="45"/>
    </row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</sheetData>
  <sheetProtection/>
  <mergeCells count="33">
    <mergeCell ref="G54:J54"/>
    <mergeCell ref="G51:J51"/>
    <mergeCell ref="G52:J52"/>
    <mergeCell ref="G53:J53"/>
    <mergeCell ref="B33:B34"/>
    <mergeCell ref="C39:C40"/>
    <mergeCell ref="H39:H40"/>
    <mergeCell ref="C41:C42"/>
    <mergeCell ref="H41:H42"/>
    <mergeCell ref="H33:H34"/>
    <mergeCell ref="H35:H36"/>
    <mergeCell ref="H37:H38"/>
    <mergeCell ref="C33:C34"/>
    <mergeCell ref="C35:C36"/>
    <mergeCell ref="C37:C38"/>
    <mergeCell ref="C4:C5"/>
    <mergeCell ref="B26:E26"/>
    <mergeCell ref="F4:F5"/>
    <mergeCell ref="B18:B19"/>
    <mergeCell ref="D4:E4"/>
    <mergeCell ref="B16:F16"/>
    <mergeCell ref="C18:C19"/>
    <mergeCell ref="D18:E18"/>
    <mergeCell ref="B2:F2"/>
    <mergeCell ref="B49:F49"/>
    <mergeCell ref="J43:J45"/>
    <mergeCell ref="J33:J42"/>
    <mergeCell ref="B31:I31"/>
    <mergeCell ref="B39:B40"/>
    <mergeCell ref="B41:B42"/>
    <mergeCell ref="B35:B36"/>
    <mergeCell ref="B37:B38"/>
    <mergeCell ref="B4:B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info-tat</cp:lastModifiedBy>
  <cp:lastPrinted>2012-04-05T05:43:36Z</cp:lastPrinted>
  <dcterms:created xsi:type="dcterms:W3CDTF">2011-02-22T12:57:58Z</dcterms:created>
  <dcterms:modified xsi:type="dcterms:W3CDTF">2012-09-07T05:27:24Z</dcterms:modified>
  <cp:category/>
  <cp:version/>
  <cp:contentType/>
  <cp:contentStatus/>
</cp:coreProperties>
</file>